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qcar\Desktop\Capacitación\"/>
    </mc:Choice>
  </mc:AlternateContent>
  <xr:revisionPtr revIDLastSave="0" documentId="13_ncr:1_{1D751F0E-7F67-4D7C-80B0-5C910B6032A0}" xr6:coauthVersionLast="47" xr6:coauthVersionMax="47" xr10:uidLastSave="{00000000-0000-0000-0000-000000000000}"/>
  <bookViews>
    <workbookView xWindow="-108" yWindow="-108" windowWidth="23256" windowHeight="12456" xr2:uid="{85E989AC-0A47-4FFE-B8B6-53E65689A5D4}"/>
  </bookViews>
  <sheets>
    <sheet name="Factura y cálculo impuestos" sheetId="1" r:id="rId1"/>
    <sheet name="Cálculo con Solidez48" sheetId="6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1" i="6" l="1"/>
  <c r="C62" i="6" s="1"/>
  <c r="C52" i="6"/>
  <c r="C53" i="6" s="1"/>
  <c r="C42" i="6"/>
  <c r="C43" i="6" s="1"/>
  <c r="C32" i="6"/>
  <c r="C33" i="6" s="1"/>
  <c r="C57" i="1"/>
  <c r="C49" i="1"/>
  <c r="C40" i="1"/>
  <c r="C43" i="1" s="1"/>
  <c r="C31" i="1"/>
  <c r="C63" i="6" l="1"/>
  <c r="C64" i="6" s="1"/>
  <c r="C55" i="6"/>
  <c r="C54" i="6"/>
  <c r="C45" i="6"/>
  <c r="C46" i="6"/>
  <c r="C44" i="6"/>
  <c r="C36" i="6"/>
  <c r="C35" i="6"/>
  <c r="C34" i="6"/>
  <c r="C58" i="1"/>
  <c r="C59" i="1" s="1"/>
  <c r="C50" i="1"/>
  <c r="C51" i="1"/>
  <c r="C41" i="1"/>
  <c r="C42" i="1"/>
  <c r="C32" i="1"/>
  <c r="C33" i="1"/>
  <c r="C34" i="1"/>
  <c r="C56" i="6" l="1"/>
  <c r="C47" i="6"/>
  <c r="C52" i="1"/>
  <c r="C37" i="6"/>
  <c r="C35" i="1"/>
  <c r="C44" i="1"/>
</calcChain>
</file>

<file path=xl/sharedStrings.xml><?xml version="1.0" encoding="utf-8"?>
<sst xmlns="http://schemas.openxmlformats.org/spreadsheetml/2006/main" count="169" uniqueCount="54">
  <si>
    <t>Régimen General de Ley Personas Morales</t>
  </si>
  <si>
    <t>TOTAL</t>
  </si>
  <si>
    <t>Nombre</t>
  </si>
  <si>
    <t>R.F.C.</t>
  </si>
  <si>
    <t>Régimen</t>
  </si>
  <si>
    <t>Código Postal</t>
  </si>
  <si>
    <t>Colonia</t>
  </si>
  <si>
    <t>Uso de CFDI</t>
  </si>
  <si>
    <t>Forma de pago</t>
  </si>
  <si>
    <t>Método de pago</t>
  </si>
  <si>
    <t>Clave del producto o servicio</t>
  </si>
  <si>
    <t>Municipio / Alcaldía</t>
  </si>
  <si>
    <t>Concepto</t>
  </si>
  <si>
    <t>Corporativo Legor</t>
  </si>
  <si>
    <t>CLE130729SA8</t>
  </si>
  <si>
    <t>Av. Volcán número 150</t>
  </si>
  <si>
    <t>Dirección</t>
  </si>
  <si>
    <t>Lomas de Chapultepec III Sección</t>
  </si>
  <si>
    <t>Miguel Hidalgo</t>
  </si>
  <si>
    <t>Gastos en General</t>
  </si>
  <si>
    <t>03 Transferencia electrónica</t>
  </si>
  <si>
    <t>PUE (Pago en una sola exhibición)</t>
  </si>
  <si>
    <t xml:space="preserve"> 80141601 - Servicios de promoción de ventas </t>
  </si>
  <si>
    <t>Servicio de asesoría y trámite de crédito hipotecario:</t>
  </si>
  <si>
    <t>Nombre: (Nombre del acreditado o titular del crédito)</t>
  </si>
  <si>
    <t>Monto del crédito: (Importe del crédito firmado)</t>
  </si>
  <si>
    <t>Banco: (Institución que otorgó el crédito)</t>
  </si>
  <si>
    <t>Fecha de firma: (Día, mes y año que se formalizó el crédito)</t>
  </si>
  <si>
    <t>Datos que debe contener el CFDI (factura)</t>
  </si>
  <si>
    <t>Monto del crédito:</t>
  </si>
  <si>
    <t>Subtotal</t>
  </si>
  <si>
    <t>IVA Trasladado</t>
  </si>
  <si>
    <t>Retención IVA</t>
  </si>
  <si>
    <t>Retención ISR</t>
  </si>
  <si>
    <t>Monto del crédito multuplicado por el porcentaje de comisión</t>
  </si>
  <si>
    <t>Subtotal multiplicado por el 16%</t>
  </si>
  <si>
    <t>Subtotal multiplicado por el 10.6667%</t>
  </si>
  <si>
    <t>Subtotal multiplicado por el 10%</t>
  </si>
  <si>
    <t>Subtotal + IVA Trasladado - Retenión IVA - Retención ISR</t>
  </si>
  <si>
    <t>Porcentaje de comisión:  (Porcentaje de comisión que corresponde, según tu contrato)</t>
  </si>
  <si>
    <t>El que corresponde de acuerdo con tu contrato</t>
  </si>
  <si>
    <r>
      <t xml:space="preserve">Cálculo de Impuestos si facturas como: </t>
    </r>
    <r>
      <rPr>
        <b/>
        <sz val="11"/>
        <rFont val="Calibri"/>
        <family val="2"/>
        <scheme val="minor"/>
      </rPr>
      <t>Régimen Simplificado de Confianza (RESICO)</t>
    </r>
  </si>
  <si>
    <r>
      <t xml:space="preserve">Cálculo de Impuestos si facturas como: </t>
    </r>
    <r>
      <rPr>
        <b/>
        <sz val="11"/>
        <color theme="1"/>
        <rFont val="Calibri"/>
        <family val="2"/>
        <scheme val="minor"/>
      </rPr>
      <t>Persona Física con Actividad Emprearial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(PFAE)</t>
    </r>
  </si>
  <si>
    <t>Subtotal multiplicado por el 1.25%</t>
  </si>
  <si>
    <r>
      <t xml:space="preserve">Cálculo de Impuestos si facturas como: </t>
    </r>
    <r>
      <rPr>
        <b/>
        <sz val="11"/>
        <rFont val="Calibri"/>
        <family val="2"/>
        <scheme val="minor"/>
      </rPr>
      <t>Régimen de Incorporación Fiscal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(RIF)</t>
    </r>
  </si>
  <si>
    <t xml:space="preserve">Subtotal + IVA Trasladado - Retenión IVA </t>
  </si>
  <si>
    <r>
      <t xml:space="preserve">Cálculo de Impuestos si facturas como: </t>
    </r>
    <r>
      <rPr>
        <b/>
        <sz val="11"/>
        <rFont val="Calibri"/>
        <family val="2"/>
        <scheme val="minor"/>
      </rPr>
      <t>Persona Moral Régimen General (PM)</t>
    </r>
  </si>
  <si>
    <t>Subtotal + IVA Trasladado</t>
  </si>
  <si>
    <t>Subtotal con Solidez48</t>
  </si>
  <si>
    <t>Subtotal menos el 4%</t>
  </si>
  <si>
    <t>Solidez48</t>
  </si>
  <si>
    <t>¿Cómo hacer mi factura?</t>
  </si>
  <si>
    <t>¿Cómo hacer mi factura con el programa Solidez48?</t>
  </si>
  <si>
    <t>Porcentaje de comisión: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</si>
</sst>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201F1E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6">
    <xf numFmtId="0" fontId="0" fillId="0" borderId="0" xfId="0"/>
    <xf numFmtId="0" fontId="0" fillId="0" borderId="1" xfId="0" applyBorder="1"/>
    <xf numFmtId="44" fontId="0" fillId="0" borderId="0" xfId="1" applyFont="1" applyAlignment="1">
      <alignment horizontal="center"/>
    </xf>
    <xf numFmtId="0" fontId="0" fillId="0" borderId="2" xfId="0" applyBorder="1"/>
    <xf numFmtId="44" fontId="0" fillId="0" borderId="1" xfId="0" applyNumberFormat="1" applyBorder="1"/>
    <xf numFmtId="0" fontId="2" fillId="0" borderId="1" xfId="0" applyFont="1" applyBorder="1"/>
    <xf numFmtId="44" fontId="2" fillId="0" borderId="1" xfId="0" applyNumberFormat="1" applyFont="1" applyBorder="1"/>
    <xf numFmtId="44" fontId="4" fillId="2" borderId="1" xfId="1" applyFont="1" applyFill="1" applyBorder="1"/>
    <xf numFmtId="10" fontId="4" fillId="2" borderId="2" xfId="2" applyNumberFormat="1" applyFont="1" applyFill="1" applyBorder="1"/>
    <xf numFmtId="9" fontId="0" fillId="0" borderId="1" xfId="2" applyFont="1" applyBorder="1" applyAlignment="1">
      <alignment horizontal="left"/>
    </xf>
    <xf numFmtId="0" fontId="0" fillId="0" borderId="10" xfId="0" applyBorder="1"/>
    <xf numFmtId="0" fontId="2" fillId="0" borderId="9" xfId="0" applyFont="1" applyBorder="1"/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0" fillId="0" borderId="1" xfId="0" applyBorder="1" applyAlignment="1">
      <alignment horizontal="center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  <xf numFmtId="0" fontId="6" fillId="0" borderId="0" xfId="0" applyFont="1" applyAlignment="1">
      <alignment horizontal="center" vertical="justify"/>
    </xf>
  </cellXfs>
  <cellStyles count="3">
    <cellStyle name="Moneda" xfId="1" builtinId="4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533400</xdr:colOff>
      <xdr:row>0</xdr:row>
      <xdr:rowOff>0</xdr:rowOff>
    </xdr:from>
    <xdr:to>
      <xdr:col>2</xdr:col>
      <xdr:colOff>1043882</xdr:colOff>
      <xdr:row>5</xdr:row>
      <xdr:rowOff>147840</xdr:rowOff>
    </xdr:to>
    <xdr:pic>
      <xdr:nvPicPr>
        <xdr:cNvPr id="3" name="Gráfico 1">
          <a:extLst>
            <a:ext uri="{FF2B5EF4-FFF2-40B4-BE49-F238E27FC236}">
              <a16:creationId xmlns:a16="http://schemas.microsoft.com/office/drawing/2014/main" id="{ACB42A32-C89C-DEFB-83DA-7CA89B65C9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 t="50195"/>
        <a:stretch/>
      </xdr:blipFill>
      <xdr:spPr bwMode="auto">
        <a:xfrm>
          <a:off x="762000" y="0"/>
          <a:ext cx="2256155" cy="104838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512619</xdr:colOff>
      <xdr:row>0</xdr:row>
      <xdr:rowOff>0</xdr:rowOff>
    </xdr:from>
    <xdr:to>
      <xdr:col>2</xdr:col>
      <xdr:colOff>1078519</xdr:colOff>
      <xdr:row>5</xdr:row>
      <xdr:rowOff>147840</xdr:rowOff>
    </xdr:to>
    <xdr:pic>
      <xdr:nvPicPr>
        <xdr:cNvPr id="3" name="Gráfico 1">
          <a:extLst>
            <a:ext uri="{FF2B5EF4-FFF2-40B4-BE49-F238E27FC236}">
              <a16:creationId xmlns:a16="http://schemas.microsoft.com/office/drawing/2014/main" id="{8BFD4B9A-923B-AB69-3250-1F5074E0373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rcRect t="50195"/>
        <a:stretch/>
      </xdr:blipFill>
      <xdr:spPr bwMode="auto">
        <a:xfrm>
          <a:off x="741219" y="0"/>
          <a:ext cx="2256155" cy="104838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313DC-FA5D-4A5D-88DB-2FF335559DEC}">
  <dimension ref="B2:D59"/>
  <sheetViews>
    <sheetView showGridLines="0" tabSelected="1" zoomScale="110" zoomScaleNormal="110" workbookViewId="0">
      <selection activeCell="C31" sqref="C31"/>
    </sheetView>
  </sheetViews>
  <sheetFormatPr baseColWidth="10" defaultRowHeight="14.4" x14ac:dyDescent="0.3"/>
  <cols>
    <col min="1" max="1" width="3.33203125" customWidth="1"/>
    <col min="2" max="2" width="25.44140625" customWidth="1"/>
    <col min="3" max="3" width="21.88671875" customWidth="1"/>
    <col min="4" max="4" width="53.6640625" customWidth="1"/>
    <col min="5" max="5" width="3.33203125" customWidth="1"/>
  </cols>
  <sheetData>
    <row r="2" spans="2:4" x14ac:dyDescent="0.3">
      <c r="D2" s="19" t="s">
        <v>51</v>
      </c>
    </row>
    <row r="3" spans="2:4" x14ac:dyDescent="0.3">
      <c r="D3" s="19"/>
    </row>
    <row r="4" spans="2:4" x14ac:dyDescent="0.3">
      <c r="D4" s="19"/>
    </row>
    <row r="5" spans="2:4" x14ac:dyDescent="0.3">
      <c r="D5" s="19"/>
    </row>
    <row r="6" spans="2:4" x14ac:dyDescent="0.3">
      <c r="D6" s="19"/>
    </row>
    <row r="9" spans="2:4" x14ac:dyDescent="0.3">
      <c r="B9" s="21" t="s">
        <v>28</v>
      </c>
      <c r="C9" s="21"/>
      <c r="D9" s="21"/>
    </row>
    <row r="10" spans="2:4" x14ac:dyDescent="0.3">
      <c r="B10" s="1" t="s">
        <v>2</v>
      </c>
      <c r="C10" s="22" t="s">
        <v>13</v>
      </c>
      <c r="D10" s="23"/>
    </row>
    <row r="11" spans="2:4" x14ac:dyDescent="0.3">
      <c r="B11" s="1" t="s">
        <v>3</v>
      </c>
      <c r="C11" s="22" t="s">
        <v>14</v>
      </c>
      <c r="D11" s="23"/>
    </row>
    <row r="12" spans="2:4" x14ac:dyDescent="0.3">
      <c r="B12" s="1" t="s">
        <v>4</v>
      </c>
      <c r="C12" s="22" t="s">
        <v>0</v>
      </c>
      <c r="D12" s="23"/>
    </row>
    <row r="13" spans="2:4" x14ac:dyDescent="0.3">
      <c r="B13" s="1" t="s">
        <v>5</v>
      </c>
      <c r="C13" s="22">
        <v>11000</v>
      </c>
      <c r="D13" s="23"/>
    </row>
    <row r="14" spans="2:4" x14ac:dyDescent="0.3">
      <c r="B14" s="1" t="s">
        <v>16</v>
      </c>
      <c r="C14" s="22" t="s">
        <v>15</v>
      </c>
      <c r="D14" s="23"/>
    </row>
    <row r="15" spans="2:4" x14ac:dyDescent="0.3">
      <c r="B15" s="1" t="s">
        <v>6</v>
      </c>
      <c r="C15" s="22" t="s">
        <v>17</v>
      </c>
      <c r="D15" s="23"/>
    </row>
    <row r="16" spans="2:4" x14ac:dyDescent="0.3">
      <c r="B16" s="1" t="s">
        <v>11</v>
      </c>
      <c r="C16" s="22" t="s">
        <v>18</v>
      </c>
      <c r="D16" s="23"/>
    </row>
    <row r="17" spans="2:4" x14ac:dyDescent="0.3">
      <c r="B17" s="1" t="s">
        <v>7</v>
      </c>
      <c r="C17" s="22" t="s">
        <v>19</v>
      </c>
      <c r="D17" s="23"/>
    </row>
    <row r="18" spans="2:4" x14ac:dyDescent="0.3">
      <c r="B18" s="1" t="s">
        <v>8</v>
      </c>
      <c r="C18" s="22" t="s">
        <v>20</v>
      </c>
      <c r="D18" s="23"/>
    </row>
    <row r="19" spans="2:4" x14ac:dyDescent="0.3">
      <c r="B19" s="1" t="s">
        <v>9</v>
      </c>
      <c r="C19" s="22" t="s">
        <v>21</v>
      </c>
      <c r="D19" s="23"/>
    </row>
    <row r="20" spans="2:4" x14ac:dyDescent="0.3">
      <c r="B20" s="1" t="s">
        <v>10</v>
      </c>
      <c r="C20" s="22" t="s">
        <v>22</v>
      </c>
      <c r="D20" s="23"/>
    </row>
    <row r="21" spans="2:4" x14ac:dyDescent="0.3">
      <c r="B21" s="20" t="s">
        <v>12</v>
      </c>
      <c r="C21" s="12" t="s">
        <v>23</v>
      </c>
      <c r="D21" s="13"/>
    </row>
    <row r="22" spans="2:4" x14ac:dyDescent="0.3">
      <c r="B22" s="20"/>
      <c r="C22" s="15" t="s">
        <v>24</v>
      </c>
      <c r="D22" s="16"/>
    </row>
    <row r="23" spans="2:4" x14ac:dyDescent="0.3">
      <c r="B23" s="20"/>
      <c r="C23" s="15" t="s">
        <v>25</v>
      </c>
      <c r="D23" s="16"/>
    </row>
    <row r="24" spans="2:4" x14ac:dyDescent="0.3">
      <c r="B24" s="20"/>
      <c r="C24" s="15" t="s">
        <v>26</v>
      </c>
      <c r="D24" s="16"/>
    </row>
    <row r="25" spans="2:4" x14ac:dyDescent="0.3">
      <c r="B25" s="20"/>
      <c r="C25" s="15" t="s">
        <v>39</v>
      </c>
      <c r="D25" s="16"/>
    </row>
    <row r="26" spans="2:4" x14ac:dyDescent="0.3">
      <c r="B26" s="20"/>
      <c r="C26" s="17" t="s">
        <v>27</v>
      </c>
      <c r="D26" s="18"/>
    </row>
    <row r="28" spans="2:4" x14ac:dyDescent="0.3">
      <c r="B28" s="14" t="s">
        <v>42</v>
      </c>
      <c r="C28" s="14"/>
      <c r="D28" s="14"/>
    </row>
    <row r="29" spans="2:4" x14ac:dyDescent="0.3">
      <c r="B29" s="1" t="s">
        <v>29</v>
      </c>
      <c r="C29" s="7">
        <v>1000000</v>
      </c>
      <c r="D29" s="2"/>
    </row>
    <row r="30" spans="2:4" x14ac:dyDescent="0.3">
      <c r="B30" s="3" t="s">
        <v>53</v>
      </c>
      <c r="C30" s="8">
        <v>0.01</v>
      </c>
      <c r="D30" s="9" t="s">
        <v>40</v>
      </c>
    </row>
    <row r="31" spans="2:4" x14ac:dyDescent="0.3">
      <c r="B31" s="1" t="s">
        <v>30</v>
      </c>
      <c r="C31" s="4">
        <f>C29*C30</f>
        <v>10000</v>
      </c>
      <c r="D31" s="1" t="s">
        <v>34</v>
      </c>
    </row>
    <row r="32" spans="2:4" x14ac:dyDescent="0.3">
      <c r="B32" s="1" t="s">
        <v>31</v>
      </c>
      <c r="C32" s="4">
        <f>C31*16%</f>
        <v>1600</v>
      </c>
      <c r="D32" s="1" t="s">
        <v>35</v>
      </c>
    </row>
    <row r="33" spans="2:4" x14ac:dyDescent="0.3">
      <c r="B33" s="1" t="s">
        <v>32</v>
      </c>
      <c r="C33" s="4">
        <f>C31*10.6667%</f>
        <v>1066.67</v>
      </c>
      <c r="D33" s="1" t="s">
        <v>36</v>
      </c>
    </row>
    <row r="34" spans="2:4" x14ac:dyDescent="0.3">
      <c r="B34" s="1" t="s">
        <v>33</v>
      </c>
      <c r="C34" s="4">
        <f>C31*10%</f>
        <v>1000</v>
      </c>
      <c r="D34" s="1" t="s">
        <v>37</v>
      </c>
    </row>
    <row r="35" spans="2:4" x14ac:dyDescent="0.3">
      <c r="B35" s="5" t="s">
        <v>1</v>
      </c>
      <c r="C35" s="6">
        <f>C31+C32-C33-C34</f>
        <v>9533.33</v>
      </c>
      <c r="D35" s="1" t="s">
        <v>38</v>
      </c>
    </row>
    <row r="37" spans="2:4" x14ac:dyDescent="0.3">
      <c r="B37" s="14" t="s">
        <v>41</v>
      </c>
      <c r="C37" s="14"/>
      <c r="D37" s="14"/>
    </row>
    <row r="38" spans="2:4" x14ac:dyDescent="0.3">
      <c r="B38" s="1" t="s">
        <v>29</v>
      </c>
      <c r="C38" s="7">
        <v>1000000</v>
      </c>
      <c r="D38" s="2"/>
    </row>
    <row r="39" spans="2:4" x14ac:dyDescent="0.3">
      <c r="B39" s="3" t="s">
        <v>53</v>
      </c>
      <c r="C39" s="8">
        <v>0.01</v>
      </c>
      <c r="D39" s="9" t="s">
        <v>40</v>
      </c>
    </row>
    <row r="40" spans="2:4" x14ac:dyDescent="0.3">
      <c r="B40" s="1" t="s">
        <v>30</v>
      </c>
      <c r="C40" s="4">
        <f>C38*C39</f>
        <v>10000</v>
      </c>
      <c r="D40" s="1" t="s">
        <v>34</v>
      </c>
    </row>
    <row r="41" spans="2:4" x14ac:dyDescent="0.3">
      <c r="B41" s="1" t="s">
        <v>31</v>
      </c>
      <c r="C41" s="4">
        <f>C40*16%</f>
        <v>1600</v>
      </c>
      <c r="D41" s="1" t="s">
        <v>35</v>
      </c>
    </row>
    <row r="42" spans="2:4" x14ac:dyDescent="0.3">
      <c r="B42" s="1" t="s">
        <v>32</v>
      </c>
      <c r="C42" s="4">
        <f>C40*10.6667%</f>
        <v>1066.67</v>
      </c>
      <c r="D42" s="1" t="s">
        <v>36</v>
      </c>
    </row>
    <row r="43" spans="2:4" x14ac:dyDescent="0.3">
      <c r="B43" s="1" t="s">
        <v>33</v>
      </c>
      <c r="C43" s="4">
        <f>C40*1.25%</f>
        <v>125</v>
      </c>
      <c r="D43" s="1" t="s">
        <v>43</v>
      </c>
    </row>
    <row r="44" spans="2:4" x14ac:dyDescent="0.3">
      <c r="B44" s="5" t="s">
        <v>1</v>
      </c>
      <c r="C44" s="6">
        <f>C40+C41-C42-C43</f>
        <v>10408.33</v>
      </c>
      <c r="D44" s="1" t="s">
        <v>38</v>
      </c>
    </row>
    <row r="46" spans="2:4" x14ac:dyDescent="0.3">
      <c r="B46" s="14" t="s">
        <v>44</v>
      </c>
      <c r="C46" s="14"/>
      <c r="D46" s="14"/>
    </row>
    <row r="47" spans="2:4" x14ac:dyDescent="0.3">
      <c r="B47" s="1" t="s">
        <v>29</v>
      </c>
      <c r="C47" s="7">
        <v>1000000</v>
      </c>
      <c r="D47" s="2"/>
    </row>
    <row r="48" spans="2:4" x14ac:dyDescent="0.3">
      <c r="B48" s="3" t="s">
        <v>53</v>
      </c>
      <c r="C48" s="8">
        <v>0.01</v>
      </c>
      <c r="D48" s="9" t="s">
        <v>40</v>
      </c>
    </row>
    <row r="49" spans="2:4" x14ac:dyDescent="0.3">
      <c r="B49" s="1" t="s">
        <v>30</v>
      </c>
      <c r="C49" s="4">
        <f>C47*C48</f>
        <v>10000</v>
      </c>
      <c r="D49" s="1" t="s">
        <v>34</v>
      </c>
    </row>
    <row r="50" spans="2:4" x14ac:dyDescent="0.3">
      <c r="B50" s="1" t="s">
        <v>31</v>
      </c>
      <c r="C50" s="4">
        <f>C49*16%</f>
        <v>1600</v>
      </c>
      <c r="D50" s="1" t="s">
        <v>35</v>
      </c>
    </row>
    <row r="51" spans="2:4" x14ac:dyDescent="0.3">
      <c r="B51" s="1" t="s">
        <v>32</v>
      </c>
      <c r="C51" s="4">
        <f>C49*10.6667%</f>
        <v>1066.67</v>
      </c>
      <c r="D51" s="1" t="s">
        <v>36</v>
      </c>
    </row>
    <row r="52" spans="2:4" x14ac:dyDescent="0.3">
      <c r="B52" s="5" t="s">
        <v>1</v>
      </c>
      <c r="C52" s="6">
        <f>C49+C50-C51</f>
        <v>10533.33</v>
      </c>
      <c r="D52" s="1" t="s">
        <v>45</v>
      </c>
    </row>
    <row r="54" spans="2:4" x14ac:dyDescent="0.3">
      <c r="B54" s="14" t="s">
        <v>46</v>
      </c>
      <c r="C54" s="14"/>
      <c r="D54" s="14"/>
    </row>
    <row r="55" spans="2:4" x14ac:dyDescent="0.3">
      <c r="B55" s="1" t="s">
        <v>29</v>
      </c>
      <c r="C55" s="7">
        <v>1000000</v>
      </c>
      <c r="D55" s="2"/>
    </row>
    <row r="56" spans="2:4" x14ac:dyDescent="0.3">
      <c r="B56" s="3" t="s">
        <v>53</v>
      </c>
      <c r="C56" s="8">
        <v>0.01</v>
      </c>
      <c r="D56" s="9" t="s">
        <v>40</v>
      </c>
    </row>
    <row r="57" spans="2:4" x14ac:dyDescent="0.3">
      <c r="B57" s="1" t="s">
        <v>30</v>
      </c>
      <c r="C57" s="4">
        <f>C55*C56</f>
        <v>10000</v>
      </c>
      <c r="D57" s="1" t="s">
        <v>34</v>
      </c>
    </row>
    <row r="58" spans="2:4" x14ac:dyDescent="0.3">
      <c r="B58" s="1" t="s">
        <v>31</v>
      </c>
      <c r="C58" s="4">
        <f>C57*16%</f>
        <v>1600</v>
      </c>
      <c r="D58" s="1" t="s">
        <v>35</v>
      </c>
    </row>
    <row r="59" spans="2:4" x14ac:dyDescent="0.3">
      <c r="B59" s="5" t="s">
        <v>1</v>
      </c>
      <c r="C59" s="6">
        <f>C57+C58</f>
        <v>11600</v>
      </c>
      <c r="D59" s="1" t="s">
        <v>47</v>
      </c>
    </row>
  </sheetData>
  <sheetProtection algorithmName="SHA-512" hashValue="UxQQodA4lkDlSEynDbqV7v1Vud1QB0KUSi0TwDVHQbiX2mnOwLv1lybTI8doV9xcwK9JfHm2vGWCHi0ZKYGszQ==" saltValue="2SLXzWkSkgQEb9BORrM5JA==" spinCount="100000" sheet="1" objects="1" scenarios="1"/>
  <protectedRanges>
    <protectedRange sqref="C55:C56" name="Rango4"/>
    <protectedRange sqref="C47:C48" name="Rango3"/>
    <protectedRange sqref="C29:C30" name="Rango1"/>
    <protectedRange sqref="C38:C39" name="Rango2"/>
  </protectedRanges>
  <mergeCells count="24">
    <mergeCell ref="D2:D6"/>
    <mergeCell ref="C22:D22"/>
    <mergeCell ref="B21:B26"/>
    <mergeCell ref="B9:D9"/>
    <mergeCell ref="B28:D28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B54:D54"/>
    <mergeCell ref="C23:D23"/>
    <mergeCell ref="C24:D24"/>
    <mergeCell ref="C25:D25"/>
    <mergeCell ref="C26:D26"/>
    <mergeCell ref="B37:D37"/>
    <mergeCell ref="B46:D46"/>
  </mergeCells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9D276-AE55-42B5-AD93-7D6F5448B1F3}">
  <dimension ref="B2:D64"/>
  <sheetViews>
    <sheetView showGridLines="0" zoomScale="110" zoomScaleNormal="110" workbookViewId="0">
      <selection activeCell="C32" sqref="C32"/>
    </sheetView>
  </sheetViews>
  <sheetFormatPr baseColWidth="10" defaultRowHeight="14.4" x14ac:dyDescent="0.3"/>
  <cols>
    <col min="1" max="1" width="3.33203125" customWidth="1"/>
    <col min="2" max="2" width="24.6640625" bestFit="1" customWidth="1"/>
    <col min="3" max="3" width="25.44140625" customWidth="1"/>
    <col min="4" max="4" width="50.6640625" customWidth="1"/>
    <col min="5" max="5" width="3.33203125" customWidth="1"/>
  </cols>
  <sheetData>
    <row r="2" spans="2:4" x14ac:dyDescent="0.3">
      <c r="D2" s="25" t="s">
        <v>52</v>
      </c>
    </row>
    <row r="3" spans="2:4" x14ac:dyDescent="0.3">
      <c r="D3" s="25"/>
    </row>
    <row r="4" spans="2:4" x14ac:dyDescent="0.3">
      <c r="D4" s="25"/>
    </row>
    <row r="5" spans="2:4" x14ac:dyDescent="0.3">
      <c r="D5" s="25"/>
    </row>
    <row r="6" spans="2:4" x14ac:dyDescent="0.3">
      <c r="D6" s="25"/>
    </row>
    <row r="9" spans="2:4" x14ac:dyDescent="0.3">
      <c r="B9" s="21" t="s">
        <v>28</v>
      </c>
      <c r="C9" s="21"/>
      <c r="D9" s="21"/>
    </row>
    <row r="10" spans="2:4" x14ac:dyDescent="0.3">
      <c r="B10" s="1" t="s">
        <v>2</v>
      </c>
      <c r="C10" s="22" t="s">
        <v>13</v>
      </c>
      <c r="D10" s="23"/>
    </row>
    <row r="11" spans="2:4" x14ac:dyDescent="0.3">
      <c r="B11" s="1" t="s">
        <v>3</v>
      </c>
      <c r="C11" s="22" t="s">
        <v>14</v>
      </c>
      <c r="D11" s="23"/>
    </row>
    <row r="12" spans="2:4" x14ac:dyDescent="0.3">
      <c r="B12" s="1" t="s">
        <v>4</v>
      </c>
      <c r="C12" s="22" t="s">
        <v>0</v>
      </c>
      <c r="D12" s="23"/>
    </row>
    <row r="13" spans="2:4" x14ac:dyDescent="0.3">
      <c r="B13" s="1" t="s">
        <v>5</v>
      </c>
      <c r="C13" s="22">
        <v>11000</v>
      </c>
      <c r="D13" s="23"/>
    </row>
    <row r="14" spans="2:4" x14ac:dyDescent="0.3">
      <c r="B14" s="1" t="s">
        <v>16</v>
      </c>
      <c r="C14" s="22" t="s">
        <v>15</v>
      </c>
      <c r="D14" s="23"/>
    </row>
    <row r="15" spans="2:4" x14ac:dyDescent="0.3">
      <c r="B15" s="1" t="s">
        <v>6</v>
      </c>
      <c r="C15" s="22" t="s">
        <v>17</v>
      </c>
      <c r="D15" s="23"/>
    </row>
    <row r="16" spans="2:4" x14ac:dyDescent="0.3">
      <c r="B16" s="1" t="s">
        <v>11</v>
      </c>
      <c r="C16" s="22" t="s">
        <v>18</v>
      </c>
      <c r="D16" s="23"/>
    </row>
    <row r="17" spans="2:4" x14ac:dyDescent="0.3">
      <c r="B17" s="1" t="s">
        <v>7</v>
      </c>
      <c r="C17" s="22" t="s">
        <v>19</v>
      </c>
      <c r="D17" s="23"/>
    </row>
    <row r="18" spans="2:4" x14ac:dyDescent="0.3">
      <c r="B18" s="1" t="s">
        <v>8</v>
      </c>
      <c r="C18" s="22" t="s">
        <v>20</v>
      </c>
      <c r="D18" s="23"/>
    </row>
    <row r="19" spans="2:4" x14ac:dyDescent="0.3">
      <c r="B19" s="1" t="s">
        <v>9</v>
      </c>
      <c r="C19" s="22" t="s">
        <v>21</v>
      </c>
      <c r="D19" s="23"/>
    </row>
    <row r="20" spans="2:4" x14ac:dyDescent="0.3">
      <c r="B20" s="1" t="s">
        <v>10</v>
      </c>
      <c r="C20" s="12" t="s">
        <v>22</v>
      </c>
      <c r="D20" s="13"/>
    </row>
    <row r="21" spans="2:4" x14ac:dyDescent="0.3">
      <c r="B21" s="24" t="s">
        <v>12</v>
      </c>
      <c r="C21" s="12" t="s">
        <v>23</v>
      </c>
      <c r="D21" s="13"/>
    </row>
    <row r="22" spans="2:4" x14ac:dyDescent="0.3">
      <c r="B22" s="24"/>
      <c r="C22" s="15" t="s">
        <v>24</v>
      </c>
      <c r="D22" s="16"/>
    </row>
    <row r="23" spans="2:4" x14ac:dyDescent="0.3">
      <c r="B23" s="24"/>
      <c r="C23" s="15" t="s">
        <v>25</v>
      </c>
      <c r="D23" s="16"/>
    </row>
    <row r="24" spans="2:4" x14ac:dyDescent="0.3">
      <c r="B24" s="24"/>
      <c r="C24" s="15" t="s">
        <v>26</v>
      </c>
      <c r="D24" s="16"/>
    </row>
    <row r="25" spans="2:4" x14ac:dyDescent="0.3">
      <c r="B25" s="24"/>
      <c r="C25" s="15" t="s">
        <v>39</v>
      </c>
      <c r="D25" s="16"/>
    </row>
    <row r="26" spans="2:4" x14ac:dyDescent="0.3">
      <c r="B26" s="24"/>
      <c r="C26" s="15" t="s">
        <v>27</v>
      </c>
      <c r="D26" s="16"/>
    </row>
    <row r="27" spans="2:4" x14ac:dyDescent="0.3">
      <c r="B27" s="24"/>
      <c r="C27" s="11" t="s">
        <v>50</v>
      </c>
      <c r="D27" s="10"/>
    </row>
    <row r="29" spans="2:4" x14ac:dyDescent="0.3">
      <c r="B29" s="14" t="s">
        <v>42</v>
      </c>
      <c r="C29" s="14"/>
      <c r="D29" s="14"/>
    </row>
    <row r="30" spans="2:4" x14ac:dyDescent="0.3">
      <c r="B30" s="1" t="s">
        <v>29</v>
      </c>
      <c r="C30" s="7">
        <v>1000000</v>
      </c>
      <c r="D30" s="2"/>
    </row>
    <row r="31" spans="2:4" x14ac:dyDescent="0.3">
      <c r="B31" s="3" t="s">
        <v>53</v>
      </c>
      <c r="C31" s="8">
        <v>0.01</v>
      </c>
      <c r="D31" s="9" t="s">
        <v>40</v>
      </c>
    </row>
    <row r="32" spans="2:4" x14ac:dyDescent="0.3">
      <c r="B32" s="1" t="s">
        <v>30</v>
      </c>
      <c r="C32" s="4">
        <f>C30*C31</f>
        <v>10000</v>
      </c>
      <c r="D32" s="1" t="s">
        <v>34</v>
      </c>
    </row>
    <row r="33" spans="2:4" x14ac:dyDescent="0.3">
      <c r="B33" s="1" t="s">
        <v>48</v>
      </c>
      <c r="C33" s="4">
        <f>C32-(C32*4%)</f>
        <v>9600</v>
      </c>
      <c r="D33" s="1" t="s">
        <v>49</v>
      </c>
    </row>
    <row r="34" spans="2:4" x14ac:dyDescent="0.3">
      <c r="B34" s="1" t="s">
        <v>31</v>
      </c>
      <c r="C34" s="4">
        <f>C33*16%</f>
        <v>1536</v>
      </c>
      <c r="D34" s="1" t="s">
        <v>35</v>
      </c>
    </row>
    <row r="35" spans="2:4" x14ac:dyDescent="0.3">
      <c r="B35" s="1" t="s">
        <v>32</v>
      </c>
      <c r="C35" s="4">
        <f>C33*10.6667%</f>
        <v>1024.0032000000001</v>
      </c>
      <c r="D35" s="1" t="s">
        <v>36</v>
      </c>
    </row>
    <row r="36" spans="2:4" x14ac:dyDescent="0.3">
      <c r="B36" s="1" t="s">
        <v>33</v>
      </c>
      <c r="C36" s="4">
        <f>C33*10%</f>
        <v>960</v>
      </c>
      <c r="D36" s="1" t="s">
        <v>37</v>
      </c>
    </row>
    <row r="37" spans="2:4" x14ac:dyDescent="0.3">
      <c r="B37" s="5" t="s">
        <v>1</v>
      </c>
      <c r="C37" s="6">
        <f>C33+C34-C35-C36</f>
        <v>9151.9968000000008</v>
      </c>
      <c r="D37" s="1" t="s">
        <v>38</v>
      </c>
    </row>
    <row r="39" spans="2:4" x14ac:dyDescent="0.3">
      <c r="B39" s="14" t="s">
        <v>41</v>
      </c>
      <c r="C39" s="14"/>
      <c r="D39" s="14"/>
    </row>
    <row r="40" spans="2:4" x14ac:dyDescent="0.3">
      <c r="B40" s="1" t="s">
        <v>29</v>
      </c>
      <c r="C40" s="7">
        <v>1000000</v>
      </c>
      <c r="D40" s="2"/>
    </row>
    <row r="41" spans="2:4" x14ac:dyDescent="0.3">
      <c r="B41" s="3" t="s">
        <v>53</v>
      </c>
      <c r="C41" s="8">
        <v>0.01</v>
      </c>
      <c r="D41" s="9" t="s">
        <v>40</v>
      </c>
    </row>
    <row r="42" spans="2:4" x14ac:dyDescent="0.3">
      <c r="B42" s="1" t="s">
        <v>30</v>
      </c>
      <c r="C42" s="4">
        <f>C40*C41</f>
        <v>10000</v>
      </c>
      <c r="D42" s="1" t="s">
        <v>34</v>
      </c>
    </row>
    <row r="43" spans="2:4" x14ac:dyDescent="0.3">
      <c r="B43" s="1" t="s">
        <v>48</v>
      </c>
      <c r="C43" s="4">
        <f>C42-(C42*4%)</f>
        <v>9600</v>
      </c>
      <c r="D43" s="1" t="s">
        <v>49</v>
      </c>
    </row>
    <row r="44" spans="2:4" x14ac:dyDescent="0.3">
      <c r="B44" s="1" t="s">
        <v>31</v>
      </c>
      <c r="C44" s="4">
        <f>C43*16%</f>
        <v>1536</v>
      </c>
      <c r="D44" s="1" t="s">
        <v>35</v>
      </c>
    </row>
    <row r="45" spans="2:4" x14ac:dyDescent="0.3">
      <c r="B45" s="1" t="s">
        <v>32</v>
      </c>
      <c r="C45" s="4">
        <f>C43*10.6667%</f>
        <v>1024.0032000000001</v>
      </c>
      <c r="D45" s="1" t="s">
        <v>36</v>
      </c>
    </row>
    <row r="46" spans="2:4" x14ac:dyDescent="0.3">
      <c r="B46" s="1" t="s">
        <v>33</v>
      </c>
      <c r="C46" s="4">
        <f>C43*1.25%</f>
        <v>120</v>
      </c>
      <c r="D46" s="1" t="s">
        <v>43</v>
      </c>
    </row>
    <row r="47" spans="2:4" x14ac:dyDescent="0.3">
      <c r="B47" s="5" t="s">
        <v>1</v>
      </c>
      <c r="C47" s="6">
        <f>C43+C44-C45-C46</f>
        <v>9991.9968000000008</v>
      </c>
      <c r="D47" s="1" t="s">
        <v>38</v>
      </c>
    </row>
    <row r="49" spans="2:4" x14ac:dyDescent="0.3">
      <c r="B49" s="14" t="s">
        <v>44</v>
      </c>
      <c r="C49" s="14"/>
      <c r="D49" s="14"/>
    </row>
    <row r="50" spans="2:4" x14ac:dyDescent="0.3">
      <c r="B50" s="1" t="s">
        <v>29</v>
      </c>
      <c r="C50" s="7">
        <v>1000000</v>
      </c>
      <c r="D50" s="2"/>
    </row>
    <row r="51" spans="2:4" x14ac:dyDescent="0.3">
      <c r="B51" s="3" t="s">
        <v>53</v>
      </c>
      <c r="C51" s="8">
        <v>0.01</v>
      </c>
      <c r="D51" s="9" t="s">
        <v>40</v>
      </c>
    </row>
    <row r="52" spans="2:4" x14ac:dyDescent="0.3">
      <c r="B52" s="1" t="s">
        <v>30</v>
      </c>
      <c r="C52" s="4">
        <f>C50*C51</f>
        <v>10000</v>
      </c>
      <c r="D52" s="1" t="s">
        <v>34</v>
      </c>
    </row>
    <row r="53" spans="2:4" x14ac:dyDescent="0.3">
      <c r="B53" s="1" t="s">
        <v>48</v>
      </c>
      <c r="C53" s="4">
        <f>C52-(C52*4%)</f>
        <v>9600</v>
      </c>
      <c r="D53" s="1" t="s">
        <v>49</v>
      </c>
    </row>
    <row r="54" spans="2:4" x14ac:dyDescent="0.3">
      <c r="B54" s="1" t="s">
        <v>31</v>
      </c>
      <c r="C54" s="4">
        <f>C53*16%</f>
        <v>1536</v>
      </c>
      <c r="D54" s="1" t="s">
        <v>35</v>
      </c>
    </row>
    <row r="55" spans="2:4" x14ac:dyDescent="0.3">
      <c r="B55" s="1" t="s">
        <v>32</v>
      </c>
      <c r="C55" s="4">
        <f>C53*10.6667%</f>
        <v>1024.0032000000001</v>
      </c>
      <c r="D55" s="1" t="s">
        <v>36</v>
      </c>
    </row>
    <row r="56" spans="2:4" x14ac:dyDescent="0.3">
      <c r="B56" s="5" t="s">
        <v>1</v>
      </c>
      <c r="C56" s="6">
        <f>C53+C54-C55</f>
        <v>10111.996800000001</v>
      </c>
      <c r="D56" s="1" t="s">
        <v>45</v>
      </c>
    </row>
    <row r="58" spans="2:4" x14ac:dyDescent="0.3">
      <c r="B58" s="14" t="s">
        <v>46</v>
      </c>
      <c r="C58" s="14"/>
      <c r="D58" s="14"/>
    </row>
    <row r="59" spans="2:4" x14ac:dyDescent="0.3">
      <c r="B59" s="1" t="s">
        <v>29</v>
      </c>
      <c r="C59" s="7">
        <v>1000000</v>
      </c>
      <c r="D59" s="2"/>
    </row>
    <row r="60" spans="2:4" x14ac:dyDescent="0.3">
      <c r="B60" s="3" t="s">
        <v>53</v>
      </c>
      <c r="C60" s="8">
        <v>0.01</v>
      </c>
      <c r="D60" s="9" t="s">
        <v>40</v>
      </c>
    </row>
    <row r="61" spans="2:4" x14ac:dyDescent="0.3">
      <c r="B61" s="1" t="s">
        <v>30</v>
      </c>
      <c r="C61" s="4">
        <f>C59*C60</f>
        <v>10000</v>
      </c>
      <c r="D61" s="1" t="s">
        <v>34</v>
      </c>
    </row>
    <row r="62" spans="2:4" x14ac:dyDescent="0.3">
      <c r="B62" s="1" t="s">
        <v>48</v>
      </c>
      <c r="C62" s="4">
        <f>C61-(C61*4%)</f>
        <v>9600</v>
      </c>
      <c r="D62" s="1" t="s">
        <v>49</v>
      </c>
    </row>
    <row r="63" spans="2:4" x14ac:dyDescent="0.3">
      <c r="B63" s="1" t="s">
        <v>31</v>
      </c>
      <c r="C63" s="4">
        <f>C62*16%</f>
        <v>1536</v>
      </c>
      <c r="D63" s="1" t="s">
        <v>35</v>
      </c>
    </row>
    <row r="64" spans="2:4" x14ac:dyDescent="0.3">
      <c r="B64" s="5" t="s">
        <v>1</v>
      </c>
      <c r="C64" s="6">
        <f>C62+C63</f>
        <v>11136</v>
      </c>
      <c r="D64" s="1" t="s">
        <v>47</v>
      </c>
    </row>
  </sheetData>
  <sheetProtection algorithmName="SHA-512" hashValue="5K2w9iozwS/K4kskwbN2ne5PZGygdRrmRWI7v2rx2ueP1x4p3TYxKw1wUrDrpTJY4tG41brXaUkpz4d0LGXzaA==" saltValue="Rm2h0eILnV/nGIy+gZ7lrw==" spinCount="100000" sheet="1" objects="1" scenarios="1"/>
  <protectedRanges>
    <protectedRange sqref="C59:C60" name="Rango4"/>
    <protectedRange sqref="C50:C51" name="Rango3"/>
    <protectedRange sqref="C40:C41" name="Rango2"/>
    <protectedRange sqref="C30:C31" name="Rango1"/>
  </protectedRanges>
  <mergeCells count="24">
    <mergeCell ref="C19:D19"/>
    <mergeCell ref="C20:D20"/>
    <mergeCell ref="B21:B27"/>
    <mergeCell ref="C21:D21"/>
    <mergeCell ref="D2:D6"/>
    <mergeCell ref="C14:D14"/>
    <mergeCell ref="C15:D15"/>
    <mergeCell ref="C16:D16"/>
    <mergeCell ref="C17:D17"/>
    <mergeCell ref="C18:D18"/>
    <mergeCell ref="B9:D9"/>
    <mergeCell ref="C10:D10"/>
    <mergeCell ref="C11:D11"/>
    <mergeCell ref="C12:D12"/>
    <mergeCell ref="C13:D13"/>
    <mergeCell ref="B29:D29"/>
    <mergeCell ref="B39:D39"/>
    <mergeCell ref="B49:D49"/>
    <mergeCell ref="B58:D58"/>
    <mergeCell ref="C22:D22"/>
    <mergeCell ref="C23:D23"/>
    <mergeCell ref="C24:D24"/>
    <mergeCell ref="C25:D25"/>
    <mergeCell ref="C26:D26"/>
  </mergeCells>
  <pageMargins left="0.7" right="0.7" top="0.75" bottom="0.75" header="0.3" footer="0.3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Factura y cálculo impuestos</vt:lpstr>
      <vt:lpstr>Cálculo con Solidez48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Solidez Acer</dc:creator>
  <cp:lastModifiedBy>Carlos Rogel</cp:lastModifiedBy>
  <cp:lastPrinted>2023-05-15T23:05:37Z</cp:lastPrinted>
  <dcterms:created xsi:type="dcterms:W3CDTF">2023-05-11T19:56:51Z</dcterms:created>
  <dcterms:modified xsi:type="dcterms:W3CDTF">2023-09-20T18:24:02Z</dcterms:modified>
</cp:coreProperties>
</file>